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workbookProtection workbookAlgorithmName="SHA-512" workbookHashValue="DBoIH2MgiA6eo0wJtkAb0Ep2PGn80fSnSjezFphW9b2/vT7x/heZGx5B929pv0gRRRk0ApebYk6u0q7XWiQTmg==" workbookSaltValue="M/i0Ec3AsSeOYqNvIsPJmg==" workbookSpinCount="100000" lockStructure="1"/>
  <bookViews>
    <workbookView xWindow="0" yWindow="0" windowWidth="19200" windowHeight="699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T19" i="1" l="1"/>
  <c r="P19" i="1"/>
  <c r="L19" i="1"/>
  <c r="H19" i="1"/>
  <c r="D19" i="1"/>
  <c r="T18" i="1"/>
  <c r="R18" i="1"/>
  <c r="P18" i="1"/>
  <c r="N18" i="1"/>
  <c r="L18" i="1"/>
  <c r="J18" i="1"/>
  <c r="H18" i="1"/>
  <c r="F18" i="1"/>
  <c r="D18" i="1"/>
  <c r="B18" i="1"/>
  <c r="T16" i="1"/>
  <c r="P16" i="1"/>
  <c r="L16" i="1"/>
  <c r="H16" i="1"/>
  <c r="D16" i="1"/>
  <c r="T15" i="1"/>
  <c r="P15" i="1"/>
  <c r="L15" i="1"/>
  <c r="H15" i="1"/>
  <c r="D15" i="1"/>
  <c r="F6" i="1"/>
  <c r="B9" i="1" s="1"/>
  <c r="E6" i="1"/>
  <c r="D6" i="1"/>
  <c r="B6" i="1"/>
  <c r="F5" i="1"/>
  <c r="E5" i="1"/>
  <c r="D5" i="1"/>
  <c r="C5" i="1"/>
  <c r="B8" i="1" s="1"/>
  <c r="B5" i="1"/>
  <c r="B10" i="1" l="1"/>
  <c r="V18" i="1"/>
</calcChain>
</file>

<file path=xl/sharedStrings.xml><?xml version="1.0" encoding="utf-8"?>
<sst xmlns="http://schemas.openxmlformats.org/spreadsheetml/2006/main" count="75" uniqueCount="39">
  <si>
    <t>申請生「學科能力測驗加權平均成績」試算範例：</t>
    <phoneticPr fontId="4" type="noConversion"/>
  </si>
  <si>
    <t>學測科目</t>
    <phoneticPr fontId="4" type="noConversion"/>
  </si>
  <si>
    <t>國文</t>
    <phoneticPr fontId="4" type="noConversion"/>
  </si>
  <si>
    <t>英文</t>
    <phoneticPr fontId="4" type="noConversion"/>
  </si>
  <si>
    <t>數學</t>
    <phoneticPr fontId="4" type="noConversion"/>
  </si>
  <si>
    <t>社會</t>
    <phoneticPr fontId="4" type="noConversion"/>
  </si>
  <si>
    <t>自然</t>
    <phoneticPr fontId="4" type="noConversion"/>
  </si>
  <si>
    <t>申請生實得級分</t>
    <phoneticPr fontId="4" type="noConversion"/>
  </si>
  <si>
    <t>→</t>
    <phoneticPr fontId="4" type="noConversion"/>
  </si>
  <si>
    <t>請輸入申請生實得級分</t>
    <phoneticPr fontId="4" type="noConversion"/>
  </si>
  <si>
    <t>校系(組)、學程各科目權重</t>
    <phoneticPr fontId="4" type="noConversion"/>
  </si>
  <si>
    <t>最高加權成績級分</t>
    <phoneticPr fontId="4" type="noConversion"/>
  </si>
  <si>
    <t>各科目最高級分加權後之級分(系統自動計算)</t>
    <phoneticPr fontId="4" type="noConversion"/>
  </si>
  <si>
    <t>申請生實得加權成績級分合計</t>
    <phoneticPr fontId="4" type="noConversion"/>
  </si>
  <si>
    <t>→申請生實得加權成績級分合計(國文+英文+數學+社會+自然)</t>
    <phoneticPr fontId="4" type="noConversion"/>
  </si>
  <si>
    <t>最高加權成績級分合計</t>
    <phoneticPr fontId="4" type="noConversion"/>
  </si>
  <si>
    <t>→各科目最高級分乘以權重後合計級分</t>
    <phoneticPr fontId="4" type="noConversion"/>
  </si>
  <si>
    <t xml:space="preserve"> </t>
    <phoneticPr fontId="4" type="noConversion"/>
  </si>
  <si>
    <t>學科能力測驗加權平均成績</t>
    <phoneticPr fontId="4" type="noConversion"/>
  </si>
  <si>
    <t>→(實得加權成績級分/最高加權成績級分) × 100 =學科能力測驗加權平均成績</t>
    <phoneticPr fontId="4" type="noConversion"/>
  </si>
  <si>
    <t>→(取至小數第2位，第3位四捨五入)</t>
    <phoneticPr fontId="4" type="noConversion"/>
  </si>
  <si>
    <t>計算方式：</t>
    <phoneticPr fontId="4" type="noConversion"/>
  </si>
  <si>
    <t>國文</t>
  </si>
  <si>
    <t>×</t>
    <phoneticPr fontId="4" type="noConversion"/>
  </si>
  <si>
    <t>+</t>
    <phoneticPr fontId="4" type="noConversion"/>
  </si>
  <si>
    <t>英文</t>
    <phoneticPr fontId="4" type="noConversion"/>
  </si>
  <si>
    <t>×</t>
    <phoneticPr fontId="4" type="noConversion"/>
  </si>
  <si>
    <t>社會</t>
    <phoneticPr fontId="4" type="noConversion"/>
  </si>
  <si>
    <t>+</t>
    <phoneticPr fontId="4" type="noConversion"/>
  </si>
  <si>
    <t>×100 =</t>
    <phoneticPr fontId="4" type="noConversion"/>
  </si>
  <si>
    <t>加權平均成績</t>
    <phoneticPr fontId="4" type="noConversion"/>
  </si>
  <si>
    <t>×</t>
  </si>
  <si>
    <t>+</t>
  </si>
  <si>
    <t>試算結果：</t>
    <phoneticPr fontId="4" type="noConversion"/>
  </si>
  <si>
    <t>(取至小數第2位，第3位四捨五入)</t>
    <phoneticPr fontId="4" type="noConversion"/>
  </si>
  <si>
    <t>申請生加權後之級分(系統自動計算)</t>
    <phoneticPr fontId="4" type="noConversion"/>
  </si>
  <si>
    <r>
      <t>請輸入欲申請之校系(組)、學程，學科能力測驗成績採計之權重</t>
    </r>
    <r>
      <rPr>
        <b/>
        <sz val="12"/>
        <color indexed="10"/>
        <rFont val="新細明體"/>
        <family val="1"/>
        <charset val="136"/>
      </rPr>
      <t>(參閱簡章P13~P293)</t>
    </r>
    <phoneticPr fontId="4" type="noConversion"/>
  </si>
  <si>
    <t>實得加權成績級分</t>
    <phoneticPr fontId="4" type="noConversion"/>
  </si>
  <si>
    <t>計算方式請參閱簡章第5-6頁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</si>
</sst>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0.00_ "/>
    <numFmt numFmtId="177" formatCode="0.00_);[Red]\(0.00\)"/>
  </numFmts>
  <fonts count="15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b/>
      <sz val="16"/>
      <color indexed="18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1"/>
      <name val="新細明體"/>
      <family val="1"/>
      <charset val="136"/>
    </font>
    <font>
      <b/>
      <sz val="11"/>
      <color indexed="12"/>
      <name val="新細明體"/>
      <family val="1"/>
      <charset val="136"/>
    </font>
    <font>
      <sz val="11"/>
      <color indexed="1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1"/>
      <color indexed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16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medium">
        <color indexed="12"/>
      </left>
      <right style="thin">
        <color indexed="16"/>
      </right>
      <top style="medium">
        <color indexed="12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2"/>
      </top>
      <bottom style="thin">
        <color indexed="16"/>
      </bottom>
      <diagonal/>
    </border>
    <border>
      <left style="thin">
        <color indexed="16"/>
      </left>
      <right style="medium">
        <color indexed="12"/>
      </right>
      <top style="medium">
        <color indexed="12"/>
      </top>
      <bottom style="thin">
        <color indexed="16"/>
      </bottom>
      <diagonal/>
    </border>
    <border>
      <left style="medium">
        <color indexed="12"/>
      </left>
      <right style="thin">
        <color indexed="16"/>
      </right>
      <top style="thin">
        <color indexed="16"/>
      </top>
      <bottom style="medium">
        <color indexed="12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12"/>
      </bottom>
      <diagonal/>
    </border>
    <border>
      <left style="thin">
        <color indexed="16"/>
      </left>
      <right style="medium">
        <color indexed="12"/>
      </right>
      <top style="thin">
        <color indexed="16"/>
      </top>
      <bottom style="medium">
        <color indexed="12"/>
      </bottom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9"/>
      </right>
      <top style="thin">
        <color indexed="1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6"/>
      </top>
      <bottom style="thin">
        <color indexed="9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9"/>
      </right>
      <top style="thin">
        <color indexed="9"/>
      </top>
      <bottom/>
      <diagonal/>
    </border>
    <border diagonalDown="1">
      <left/>
      <right style="thin">
        <color indexed="9"/>
      </right>
      <top style="thin">
        <color indexed="9"/>
      </top>
      <bottom style="thin">
        <color indexed="9"/>
      </bottom>
      <diagonal style="thin">
        <color indexed="9"/>
      </diagonal>
    </border>
    <border>
      <left/>
      <right/>
      <top style="medium">
        <color indexed="12"/>
      </top>
      <bottom/>
      <diagonal/>
    </border>
    <border>
      <left/>
      <right/>
      <top style="medium">
        <color rgb="FF0000FF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medium">
        <color indexed="12"/>
      </top>
      <bottom style="thin">
        <color indexed="9"/>
      </bottom>
      <diagonal/>
    </border>
    <border>
      <left/>
      <right/>
      <top style="medium">
        <color indexed="12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6" fillId="2" borderId="6" xfId="1" applyNumberFormat="1" applyFont="1" applyFill="1" applyBorder="1" applyAlignment="1">
      <alignment horizontal="center" vertical="center"/>
    </xf>
    <xf numFmtId="0" fontId="6" fillId="2" borderId="7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8" fillId="3" borderId="9" xfId="1" applyNumberFormat="1" applyFont="1" applyFill="1" applyBorder="1" applyAlignment="1">
      <alignment horizontal="center" vertical="center"/>
    </xf>
    <xf numFmtId="176" fontId="8" fillId="3" borderId="10" xfId="1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177" fontId="6" fillId="0" borderId="1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177" fontId="6" fillId="2" borderId="0" xfId="0" applyNumberFormat="1" applyFont="1" applyFill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177" fontId="6" fillId="2" borderId="19" xfId="0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7" fontId="6" fillId="3" borderId="20" xfId="0" applyNumberFormat="1" applyFont="1" applyFill="1" applyBorder="1" applyAlignment="1">
      <alignment horizontal="center" vertical="center"/>
    </xf>
    <xf numFmtId="177" fontId="5" fillId="0" borderId="19" xfId="0" applyNumberFormat="1" applyFont="1" applyBorder="1" applyAlignment="1">
      <alignment horizontal="center" vertical="center"/>
    </xf>
    <xf numFmtId="177" fontId="5" fillId="2" borderId="19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177" fontId="6" fillId="2" borderId="22" xfId="0" applyNumberFormat="1" applyFont="1" applyFill="1" applyBorder="1" applyAlignment="1">
      <alignment horizontal="center" vertical="center"/>
    </xf>
    <xf numFmtId="177" fontId="6" fillId="0" borderId="23" xfId="0" applyNumberFormat="1" applyFont="1" applyBorder="1" applyAlignment="1">
      <alignment horizontal="center" vertical="center"/>
    </xf>
    <xf numFmtId="177" fontId="6" fillId="2" borderId="23" xfId="0" applyNumberFormat="1" applyFont="1" applyFill="1" applyBorder="1" applyAlignment="1">
      <alignment horizontal="center" vertical="center"/>
    </xf>
    <xf numFmtId="177" fontId="6" fillId="2" borderId="24" xfId="0" applyNumberFormat="1" applyFont="1" applyFill="1" applyBorder="1" applyAlignment="1">
      <alignment horizontal="center" vertical="center"/>
    </xf>
    <xf numFmtId="177" fontId="6" fillId="0" borderId="25" xfId="0" applyNumberFormat="1" applyFont="1" applyBorder="1" applyAlignment="1">
      <alignment horizontal="center" vertical="center"/>
    </xf>
    <xf numFmtId="177" fontId="6" fillId="2" borderId="25" xfId="0" applyNumberFormat="1" applyFont="1" applyFill="1" applyBorder="1" applyAlignment="1">
      <alignment horizontal="center" vertical="center"/>
    </xf>
    <xf numFmtId="177" fontId="5" fillId="0" borderId="25" xfId="0" applyNumberFormat="1" applyFont="1" applyBorder="1" applyAlignment="1">
      <alignment horizontal="center" vertical="center"/>
    </xf>
    <xf numFmtId="177" fontId="5" fillId="2" borderId="25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14" fillId="0" borderId="21" xfId="0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5" fillId="0" borderId="18" xfId="0" applyFont="1" applyBorder="1" applyAlignment="1">
      <alignment horizontal="right" vertical="center"/>
    </xf>
    <xf numFmtId="49" fontId="6" fillId="0" borderId="23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6" fillId="0" borderId="17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7" fontId="6" fillId="0" borderId="15" xfId="0" applyNumberFormat="1" applyFont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7" fontId="10" fillId="0" borderId="16" xfId="0" applyNumberFormat="1" applyFont="1" applyBorder="1" applyAlignment="1">
      <alignment vertical="center"/>
    </xf>
    <xf numFmtId="177" fontId="11" fillId="0" borderId="15" xfId="0" applyNumberFormat="1" applyFont="1" applyBorder="1" applyAlignment="1">
      <alignment vertical="center"/>
    </xf>
    <xf numFmtId="177" fontId="12" fillId="0" borderId="16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workbookViewId="0">
      <selection sqref="A1:F1"/>
    </sheetView>
  </sheetViews>
  <sheetFormatPr defaultRowHeight="15.75"/>
  <cols>
    <col min="1" max="1" width="36.42578125" bestFit="1" customWidth="1"/>
  </cols>
  <sheetData>
    <row r="1" spans="1:23" ht="21">
      <c r="A1" s="56" t="s">
        <v>0</v>
      </c>
      <c r="B1" s="56"/>
      <c r="C1" s="56"/>
      <c r="D1" s="56"/>
      <c r="E1" s="56"/>
      <c r="F1" s="56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7.25" thickBo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spans="1:23" ht="16.5">
      <c r="A3" s="6" t="s">
        <v>7</v>
      </c>
      <c r="B3" s="7">
        <v>15</v>
      </c>
      <c r="C3" s="7">
        <v>10</v>
      </c>
      <c r="D3" s="7">
        <v>0</v>
      </c>
      <c r="E3" s="7">
        <v>15</v>
      </c>
      <c r="F3" s="8">
        <v>15</v>
      </c>
      <c r="G3" s="9" t="s">
        <v>8</v>
      </c>
      <c r="H3" s="10" t="s">
        <v>9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</row>
    <row r="4" spans="1:23" ht="17.25" thickBot="1">
      <c r="A4" s="11" t="s">
        <v>10</v>
      </c>
      <c r="B4" s="12">
        <v>1</v>
      </c>
      <c r="C4" s="12">
        <v>1</v>
      </c>
      <c r="D4" s="12">
        <v>2</v>
      </c>
      <c r="E4" s="12">
        <v>0</v>
      </c>
      <c r="F4" s="13">
        <v>1</v>
      </c>
      <c r="G4" s="9" t="s">
        <v>8</v>
      </c>
      <c r="H4" s="10" t="s">
        <v>36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</row>
    <row r="5" spans="1:23" ht="16.5">
      <c r="A5" s="14" t="s">
        <v>37</v>
      </c>
      <c r="B5" s="15">
        <f>B3*B4</f>
        <v>15</v>
      </c>
      <c r="C5" s="15">
        <f>IF(C4=0,0,C3*C4)</f>
        <v>10</v>
      </c>
      <c r="D5" s="15">
        <f>IF(D4=0,0,D3*D4)</f>
        <v>0</v>
      </c>
      <c r="E5" s="15">
        <f>IF(E4=0,0,E3*E4)</f>
        <v>0</v>
      </c>
      <c r="F5" s="15">
        <f>IF(F4=0,0,F3*F4)</f>
        <v>15</v>
      </c>
      <c r="G5" s="9" t="s">
        <v>8</v>
      </c>
      <c r="H5" s="2" t="s">
        <v>35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</row>
    <row r="6" spans="1:23" ht="16.5">
      <c r="A6" s="16" t="s">
        <v>11</v>
      </c>
      <c r="B6" s="17">
        <f>IF(B4=0,0,15*B4)</f>
        <v>15</v>
      </c>
      <c r="C6" s="17">
        <f>IF(C4=0,0,15*C4)</f>
        <v>15</v>
      </c>
      <c r="D6" s="17">
        <f>IF(D4=0,0,15*D4)</f>
        <v>30</v>
      </c>
      <c r="E6" s="17">
        <f>IF(E4=0,0,15*E4)</f>
        <v>0</v>
      </c>
      <c r="F6" s="17">
        <f>IF(F4=0,0,15*F4)</f>
        <v>15</v>
      </c>
      <c r="G6" s="9" t="s">
        <v>8</v>
      </c>
      <c r="H6" s="2" t="s">
        <v>12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/>
    </row>
    <row r="7" spans="1:23" ht="16.5">
      <c r="A7" s="18"/>
      <c r="B7" s="19"/>
      <c r="C7" s="19"/>
      <c r="D7" s="20"/>
      <c r="E7" s="21"/>
      <c r="F7" s="2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/>
    </row>
    <row r="8" spans="1:23" ht="16.5">
      <c r="A8" s="16" t="s">
        <v>13</v>
      </c>
      <c r="B8" s="57">
        <f>B5+C5+D5+E5+F5</f>
        <v>40</v>
      </c>
      <c r="C8" s="58"/>
      <c r="D8" s="22" t="s">
        <v>14</v>
      </c>
      <c r="E8" s="23"/>
      <c r="F8" s="23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/>
    </row>
    <row r="9" spans="1:23" ht="16.5">
      <c r="A9" s="24" t="s">
        <v>15</v>
      </c>
      <c r="B9" s="57">
        <f>B6+C6+D6+E6+F6</f>
        <v>75</v>
      </c>
      <c r="C9" s="59"/>
      <c r="D9" s="22" t="s">
        <v>16</v>
      </c>
      <c r="E9" s="23"/>
      <c r="F9" s="23"/>
      <c r="G9" s="1"/>
      <c r="H9" s="2"/>
      <c r="I9" s="2"/>
      <c r="J9" s="2"/>
      <c r="K9" s="2"/>
      <c r="L9" s="2"/>
      <c r="M9" s="2"/>
      <c r="N9" s="2"/>
      <c r="O9" s="2" t="s">
        <v>17</v>
      </c>
      <c r="P9" s="2"/>
      <c r="Q9" s="2"/>
      <c r="R9" s="2"/>
      <c r="S9" s="2"/>
      <c r="T9" s="2"/>
      <c r="U9" s="2"/>
      <c r="V9" s="2"/>
      <c r="W9" s="3"/>
    </row>
    <row r="10" spans="1:23" ht="16.5">
      <c r="A10" s="25" t="s">
        <v>18</v>
      </c>
      <c r="B10" s="60">
        <f>ROUND((B8/B9)*100,2)</f>
        <v>53.33</v>
      </c>
      <c r="C10" s="61"/>
      <c r="D10" s="22" t="s">
        <v>19</v>
      </c>
      <c r="E10" s="23"/>
      <c r="F10" s="23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/>
    </row>
    <row r="11" spans="1:23" ht="16.5">
      <c r="A11" s="18"/>
      <c r="B11" s="19"/>
      <c r="C11" s="19"/>
      <c r="D11" s="22" t="s">
        <v>20</v>
      </c>
      <c r="E11" s="23"/>
      <c r="F11" s="23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/>
    </row>
    <row r="12" spans="1:23" ht="16.5">
      <c r="A12" s="1"/>
      <c r="B12" s="26"/>
      <c r="C12" s="26"/>
      <c r="D12" s="27"/>
      <c r="E12" s="26"/>
      <c r="F12" s="26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/>
    </row>
    <row r="13" spans="1:23" ht="16.5">
      <c r="A13" s="28" t="s">
        <v>38</v>
      </c>
      <c r="B13" s="26"/>
      <c r="C13" s="26"/>
      <c r="D13" s="27"/>
      <c r="E13" s="26"/>
      <c r="F13" s="26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/>
    </row>
    <row r="14" spans="1:23" ht="16.5">
      <c r="A14" s="29"/>
      <c r="B14" s="26"/>
      <c r="C14" s="26"/>
      <c r="D14" s="27"/>
      <c r="E14" s="26"/>
      <c r="F14" s="26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/>
    </row>
    <row r="15" spans="1:23" ht="16.5" thickBot="1">
      <c r="A15" s="62" t="s">
        <v>21</v>
      </c>
      <c r="B15" s="30" t="s">
        <v>22</v>
      </c>
      <c r="C15" s="31" t="s">
        <v>23</v>
      </c>
      <c r="D15" s="32">
        <f>B4</f>
        <v>1</v>
      </c>
      <c r="E15" s="31" t="s">
        <v>24</v>
      </c>
      <c r="F15" s="30" t="s">
        <v>25</v>
      </c>
      <c r="G15" s="31" t="s">
        <v>23</v>
      </c>
      <c r="H15" s="32">
        <f>C4</f>
        <v>1</v>
      </c>
      <c r="I15" s="31" t="s">
        <v>24</v>
      </c>
      <c r="J15" s="30" t="s">
        <v>4</v>
      </c>
      <c r="K15" s="31" t="s">
        <v>26</v>
      </c>
      <c r="L15" s="32">
        <f>D4</f>
        <v>2</v>
      </c>
      <c r="M15" s="31" t="s">
        <v>24</v>
      </c>
      <c r="N15" s="30" t="s">
        <v>27</v>
      </c>
      <c r="O15" s="31" t="s">
        <v>23</v>
      </c>
      <c r="P15" s="32">
        <f>E4</f>
        <v>0</v>
      </c>
      <c r="Q15" s="31" t="s">
        <v>28</v>
      </c>
      <c r="R15" s="30" t="s">
        <v>6</v>
      </c>
      <c r="S15" s="31" t="s">
        <v>23</v>
      </c>
      <c r="T15" s="32">
        <f>F4</f>
        <v>1</v>
      </c>
      <c r="U15" s="64" t="s">
        <v>29</v>
      </c>
      <c r="V15" s="49" t="s">
        <v>30</v>
      </c>
      <c r="W15" s="3"/>
    </row>
    <row r="16" spans="1:23" ht="16.5">
      <c r="A16" s="63"/>
      <c r="B16" s="33">
        <v>15</v>
      </c>
      <c r="C16" s="34" t="s">
        <v>31</v>
      </c>
      <c r="D16" s="35">
        <f>B4</f>
        <v>1</v>
      </c>
      <c r="E16" s="34" t="s">
        <v>32</v>
      </c>
      <c r="F16" s="33">
        <v>15</v>
      </c>
      <c r="G16" s="36" t="s">
        <v>31</v>
      </c>
      <c r="H16" s="35">
        <f>C4</f>
        <v>1</v>
      </c>
      <c r="I16" s="36" t="s">
        <v>32</v>
      </c>
      <c r="J16" s="37">
        <v>15</v>
      </c>
      <c r="K16" s="36" t="s">
        <v>31</v>
      </c>
      <c r="L16" s="35">
        <f>D4</f>
        <v>2</v>
      </c>
      <c r="M16" s="36" t="s">
        <v>32</v>
      </c>
      <c r="N16" s="37">
        <v>15</v>
      </c>
      <c r="O16" s="36" t="s">
        <v>31</v>
      </c>
      <c r="P16" s="35">
        <f>E4</f>
        <v>0</v>
      </c>
      <c r="Q16" s="36" t="s">
        <v>32</v>
      </c>
      <c r="R16" s="37">
        <v>15</v>
      </c>
      <c r="S16" s="36" t="s">
        <v>31</v>
      </c>
      <c r="T16" s="35">
        <f>F4</f>
        <v>1</v>
      </c>
      <c r="U16" s="65"/>
      <c r="V16" s="50"/>
      <c r="W16" s="3"/>
    </row>
    <row r="17" spans="1:23" ht="16.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"/>
    </row>
    <row r="18" spans="1:23" ht="16.5" thickBot="1">
      <c r="A18" s="51" t="s">
        <v>33</v>
      </c>
      <c r="B18" s="39">
        <f>B3</f>
        <v>15</v>
      </c>
      <c r="C18" s="40" t="s">
        <v>23</v>
      </c>
      <c r="D18" s="32">
        <f>B4</f>
        <v>1</v>
      </c>
      <c r="E18" s="40" t="s">
        <v>24</v>
      </c>
      <c r="F18" s="41">
        <f>C3</f>
        <v>10</v>
      </c>
      <c r="G18" s="40" t="s">
        <v>26</v>
      </c>
      <c r="H18" s="32">
        <f>C4</f>
        <v>1</v>
      </c>
      <c r="I18" s="40" t="s">
        <v>24</v>
      </c>
      <c r="J18" s="41">
        <f>D3</f>
        <v>0</v>
      </c>
      <c r="K18" s="40" t="s">
        <v>23</v>
      </c>
      <c r="L18" s="32">
        <f>D4</f>
        <v>2</v>
      </c>
      <c r="M18" s="40" t="s">
        <v>28</v>
      </c>
      <c r="N18" s="41">
        <f>E3</f>
        <v>15</v>
      </c>
      <c r="O18" s="40" t="s">
        <v>26</v>
      </c>
      <c r="P18" s="32">
        <f>E4</f>
        <v>0</v>
      </c>
      <c r="Q18" s="40" t="s">
        <v>28</v>
      </c>
      <c r="R18" s="41">
        <f>F3</f>
        <v>15</v>
      </c>
      <c r="S18" s="40" t="s">
        <v>23</v>
      </c>
      <c r="T18" s="32">
        <f>F4</f>
        <v>1</v>
      </c>
      <c r="U18" s="52" t="s">
        <v>29</v>
      </c>
      <c r="V18" s="54">
        <f>ROUND((B8/B9)*100,2)</f>
        <v>53.33</v>
      </c>
      <c r="W18" s="3"/>
    </row>
    <row r="19" spans="1:23" ht="16.5">
      <c r="A19" s="51"/>
      <c r="B19" s="42">
        <v>15</v>
      </c>
      <c r="C19" s="43" t="s">
        <v>31</v>
      </c>
      <c r="D19" s="35">
        <f>B4</f>
        <v>1</v>
      </c>
      <c r="E19" s="43" t="s">
        <v>32</v>
      </c>
      <c r="F19" s="44">
        <v>15</v>
      </c>
      <c r="G19" s="45" t="s">
        <v>31</v>
      </c>
      <c r="H19" s="35">
        <f>C4</f>
        <v>1</v>
      </c>
      <c r="I19" s="45" t="s">
        <v>32</v>
      </c>
      <c r="J19" s="46">
        <v>15</v>
      </c>
      <c r="K19" s="45" t="s">
        <v>31</v>
      </c>
      <c r="L19" s="35">
        <f>D4</f>
        <v>2</v>
      </c>
      <c r="M19" s="45" t="s">
        <v>32</v>
      </c>
      <c r="N19" s="46">
        <v>15</v>
      </c>
      <c r="O19" s="45" t="s">
        <v>31</v>
      </c>
      <c r="P19" s="35">
        <f>E4</f>
        <v>0</v>
      </c>
      <c r="Q19" s="45" t="s">
        <v>32</v>
      </c>
      <c r="R19" s="46">
        <v>15</v>
      </c>
      <c r="S19" s="45" t="s">
        <v>31</v>
      </c>
      <c r="T19" s="35">
        <f>F4</f>
        <v>1</v>
      </c>
      <c r="U19" s="53"/>
      <c r="V19" s="55"/>
      <c r="W19" s="3"/>
    </row>
    <row r="20" spans="1:23" ht="16.5">
      <c r="A20" s="1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18"/>
      <c r="R20" s="18"/>
      <c r="S20" s="18"/>
      <c r="T20" s="18"/>
      <c r="U20" s="18"/>
      <c r="V20" s="48" t="s">
        <v>34</v>
      </c>
      <c r="W20" s="3"/>
    </row>
  </sheetData>
  <sheetProtection algorithmName="SHA-512" hashValue="sFF3rLFmjR7bp2BBDtsQsxZungH8n97n5XERbRIWgWs2YkrKh82efJhEciMb2SRewQASDMU6BiZ79XTVNQRsCA==" saltValue="ps8CsXGEJAp/F0gmk1AXCg==" spinCount="100000" sheet="1" objects="1" scenarios="1"/>
  <protectedRanges>
    <protectedRange sqref="B3:F4" name="範圍1"/>
  </protectedRanges>
  <mergeCells count="10">
    <mergeCell ref="V15:V16"/>
    <mergeCell ref="A18:A19"/>
    <mergeCell ref="U18:U19"/>
    <mergeCell ref="V18:V19"/>
    <mergeCell ref="A1:F1"/>
    <mergeCell ref="B8:C8"/>
    <mergeCell ref="B9:C9"/>
    <mergeCell ref="B10:C10"/>
    <mergeCell ref="A15:A16"/>
    <mergeCell ref="U15:U16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2022-01-24T02:49:24Z</dcterms:modified>
</cp:coreProperties>
</file>